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805" activeTab="0"/>
  </bookViews>
  <sheets>
    <sheet name="Conso PnL" sheetId="1" r:id="rId1"/>
    <sheet name="Consol BS" sheetId="2" r:id="rId2"/>
  </sheets>
  <externalReferences>
    <externalReference r:id="rId5"/>
    <externalReference r:id="rId6"/>
  </externalReferences>
  <definedNames>
    <definedName name="_xlnm.Print_Titles" localSheetId="0">'Conso PnL'!$1:$15</definedName>
    <definedName name="You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<sst xmlns="http://schemas.openxmlformats.org/spreadsheetml/2006/main" count="232" uniqueCount="115">
  <si>
    <t>(The figures have not been audited)</t>
  </si>
  <si>
    <t>CONSOLIDATED BALANCE SHEET</t>
  </si>
  <si>
    <t>AS AT END OF CURRENT QUARTER</t>
  </si>
  <si>
    <t>AS AT PRECEDING FINANCIAL YEAR END</t>
  </si>
  <si>
    <t>31.03.2002</t>
  </si>
  <si>
    <t>RM'000</t>
  </si>
  <si>
    <t>1.</t>
  </si>
  <si>
    <t>Property, plant and equipment</t>
  </si>
  <si>
    <t>N/R</t>
  </si>
  <si>
    <t>2.</t>
  </si>
  <si>
    <t>Investment property</t>
  </si>
  <si>
    <t>3.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</si>
  <si>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</si>
  <si>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</si>
  <si>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</si>
  <si>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</si>
  <si>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</si>
  <si>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</si>
  <si>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</si>
  <si>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</si>
  <si>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</si>
  <si>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</si>
  <si>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Deferred Expenditure</t>
  </si>
  <si>
    <t>9.</t>
  </si>
  <si>
    <t>Current assets</t>
  </si>
  <si>
    <t>Inventories</t>
  </si>
  <si>
    <t>Trade receivables</t>
  </si>
  <si>
    <t>Other receivables</t>
  </si>
  <si>
    <t>Deposit for Suppliers</t>
  </si>
  <si>
    <t>Short term investments</t>
  </si>
  <si>
    <t>Fixed Deposit with licenced bank</t>
  </si>
  <si>
    <t>Cash &amp; Bank Balances</t>
  </si>
  <si>
    <t>Listing Proceed Receivable</t>
  </si>
  <si>
    <t>10.</t>
  </si>
  <si>
    <t>Current liabilities</t>
  </si>
  <si>
    <t>Trade payables</t>
  </si>
  <si>
    <t>Other payables</t>
  </si>
  <si>
    <t>Short term borrowings</t>
  </si>
  <si>
    <t>Hire Purchase Creditors</t>
  </si>
  <si>
    <t>Lease Creditors</t>
  </si>
  <si>
    <t>Provision for taxation</t>
  </si>
  <si>
    <t>Proposed dividend</t>
  </si>
  <si>
    <t>11.</t>
  </si>
  <si>
    <t>Net current assets</t>
  </si>
  <si>
    <t>12.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</si>
  <si>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</si>
  <si>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</si>
  <si>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</si>
  <si>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</si>
  <si>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</si>
  <si>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</si>
  <si>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</si>
  <si>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Reserved on consolidation</t>
  </si>
  <si>
    <t>13.</t>
  </si>
  <si>
    <t>Minority interest</t>
  </si>
  <si>
    <t>14.</t>
  </si>
  <si>
    <t>Long term borrowings</t>
  </si>
  <si>
    <t>15.</t>
  </si>
  <si>
    <t>Other long term liabilities</t>
  </si>
  <si>
    <t>16.</t>
  </si>
  <si>
    <t>Deferred taxation</t>
  </si>
  <si>
    <t>17.</t>
  </si>
  <si>
    <t>Net tangible assets per share (RM)</t>
  </si>
  <si>
    <t>N/R ~ Not Reported</t>
  </si>
  <si>
    <r>
      <t>PRICEWORTH WOOD PRODUCTS BERHAD (</t>
    </r>
    <r>
      <rPr>
        <b/>
        <sz val="11"/>
        <rFont val="Garamond"/>
        <family val="1"/>
      </rPr>
      <t>399292-V)</t>
    </r>
  </si>
  <si>
    <t>CONSOLIDATED INCOME STATEMENT</t>
  </si>
  <si>
    <t>INDIVIDUAL QUARTER</t>
  </si>
  <si>
    <t>CUMULATIVE QUARTER</t>
  </si>
  <si>
    <t>CURRENT YEAR QUARTER</t>
  </si>
  <si>
    <t>PRECEDING YEAR CORRESPONDING QUARTER</t>
  </si>
  <si>
    <t>CURRENT YEAR TODATE</t>
  </si>
  <si>
    <t>PRECEDING YEAR CORRESPONDING PERIOD</t>
  </si>
  <si>
    <t>(a)</t>
  </si>
  <si>
    <t>Revenue</t>
  </si>
  <si>
    <t>(b)</t>
  </si>
  <si>
    <t>Investment income</t>
  </si>
  <si>
    <t>(c)</t>
  </si>
  <si>
    <t>Other income</t>
  </si>
  <si>
    <t>Profit/(loss) before finance cost, depreciation and amortisation, exceptional items, income tax, minority interest and extraordinary</t>
  </si>
  <si>
    <t>Finance cost</t>
  </si>
  <si>
    <t>Depreciation and amortisation</t>
  </si>
  <si>
    <t>(d)</t>
  </si>
  <si>
    <t>Exceptional items</t>
  </si>
  <si>
    <t>(e)</t>
  </si>
  <si>
    <t>Profit/(loss) before income tax, minority interest and extraordinary items.</t>
  </si>
  <si>
    <t>(f)</t>
  </si>
  <si>
    <t>Share of profit and losses of associated companies</t>
  </si>
  <si>
    <t>(g)</t>
  </si>
  <si>
    <t>Profit/(loss) before income tax, minority interest and extraordinary items</t>
  </si>
  <si>
    <t>(h)</t>
  </si>
  <si>
    <t>Income tax</t>
  </si>
  <si>
    <t>(i)</t>
  </si>
  <si>
    <t>Profit/(Loss) after income tax before deducting minority interest</t>
  </si>
  <si>
    <t>(ii)</t>
  </si>
  <si>
    <t>Less minority interest</t>
  </si>
  <si>
    <t>(j)</t>
  </si>
  <si>
    <t>Pre-acquisition profit/(loss), if applicable</t>
  </si>
  <si>
    <t>(k)</t>
  </si>
  <si>
    <t>Net profit/(loss) from ordinary activities attributable to members of the Company</t>
  </si>
  <si>
    <t>(l)</t>
  </si>
  <si>
    <t>Extraordinary items</t>
  </si>
  <si>
    <t>Less minority intersts</t>
  </si>
  <si>
    <t>(iii)</t>
  </si>
  <si>
    <t>Extraordinary items attributable to members of the company</t>
  </si>
  <si>
    <t>(m)</t>
  </si>
  <si>
    <t>Net profit/(loss) attributable to members of the company</t>
  </si>
  <si>
    <t>Earnings per share based on 2(m) above after deducting any provision for preference dividends if any :-</t>
  </si>
  <si>
    <t>Basic (based on 85,000,000 Ordinary shares) (sen)</t>
  </si>
  <si>
    <t>Fully diluted (based on Ordinary shares) (sen)</t>
  </si>
  <si>
    <t>N/A</t>
  </si>
  <si>
    <t>Dividend per share (sen)</t>
  </si>
  <si>
    <t>Dividend description</t>
  </si>
  <si>
    <t>N/A ~ Not applicable</t>
  </si>
  <si>
    <t>31.03.2001</t>
  </si>
  <si>
    <t>Quarterly report on consolidated results for the the third quarter ended 31 March 2002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</si>
</sst>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&quot;$&quot;* #,##0_);_(&quot;$&quot;* \(#,##0\);_(&quot;$&quot;* &quot;-&quot;??_);_(@_)"/>
    <numFmt numFmtId="174" formatCode="0_);\(0\)"/>
    <numFmt numFmtId="175" formatCode="_(* #,##0.000_);_(* \(#,##0.000\);_(* &quot;-&quot;??_);_(@_)"/>
    <numFmt numFmtId="176" formatCode="_(* #,##0.0000_);_(* \(#,##0.0000\);_(* &quot;-&quot;??_);_(@_)"/>
    <numFmt numFmtId="177" formatCode="_(* #,##0.00_);_(* \(#,##0.00\);_(* &quot;-&quot;_);_(@_)"/>
    <numFmt numFmtId="178" formatCode="_(* #,##0.000_);_(* \(#,##0.000\);_(* &quot;-&quot;???_);_(@_)"/>
    <numFmt numFmtId="179" formatCode="m/d/yyyy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(* #,##0.00000_);_(* \(#,##0.00000\);_(* &quot;-&quot;??_);_(@_)"/>
    <numFmt numFmtId="189" formatCode="_(* #,##0.0_);_(* \(#,##0.0\);_(* &quot;-&quot;_);_(@_)"/>
    <numFmt numFmtId="190" formatCode="0.0000000000"/>
    <numFmt numFmtId="191" formatCode="_(* #,##0.0_);_(* \(#,##0.0\);_(* &quot;-&quot;?_);_(@_)"/>
    <numFmt numFmtId="192" formatCode="_(* #,##0_);_(* \(#,##0\);_(* &quot;-&quot;?_);_(@_)"/>
    <numFmt numFmtId="193" formatCode="_(* #,##0.00_);_(* \(#,##0.00\);_(* &quot;-&quot;???_);_(@_)"/>
    <numFmt numFmtId="194" formatCode="_(* #,##0.0_);_(* \(#,##0.0\);_(* &quot;-&quot;???_);_(@_)"/>
    <numFmt numFmtId="195" formatCode="#,##0.0_);\(#,##0.0\)"/>
    <numFmt numFmtId="196" formatCode="#,##0.000_);\(#,##0.000\)"/>
    <numFmt numFmtId="197" formatCode="#,##0.0000_);\(#,##0.0000\)"/>
    <numFmt numFmtId="198" formatCode="#,##0.000"/>
    <numFmt numFmtId="199" formatCode="#,##0.0000"/>
    <numFmt numFmtId="200" formatCode="&quot;RM&quot;\ #,##0;&quot;RM&quot;\ \-#,##0"/>
    <numFmt numFmtId="201" formatCode="&quot;RM&quot;\ #,##0;[Red]&quot;RM&quot;\ \-#,##0"/>
    <numFmt numFmtId="202" formatCode="&quot;RM&quot;\ #,##0.00;&quot;RM&quot;\ \-#,##0.00"/>
    <numFmt numFmtId="203" formatCode="&quot;RM&quot;\ #,##0.00;[Red]&quot;RM&quot;\ \-#,##0.00"/>
    <numFmt numFmtId="204" formatCode="_ &quot;RM&quot;\ * #,##0_ ;_ &quot;RM&quot;\ * \-#,##0_ ;_ &quot;RM&quot;\ * &quot;-&quot;_ ;_ @_ "/>
    <numFmt numFmtId="205" formatCode="_ * #,##0_ ;_ * \-#,##0_ ;_ * &quot;-&quot;_ ;_ @_ "/>
    <numFmt numFmtId="206" formatCode="_ &quot;RM&quot;\ * #,##0.00_ ;_ &quot;RM&quot;\ * \-#,##0.00_ ;_ &quot;RM&quot;\ * &quot;-&quot;??_ ;_ @_ "/>
    <numFmt numFmtId="207" formatCode="_ * #,##0.00_ ;_ * \-#,##0.00_ ;_ * &quot;-&quot;??_ ;_ @_ "/>
    <numFmt numFmtId="208" formatCode="#,##0.0"/>
    <numFmt numFmtId="209" formatCode="0.0%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#,"/>
    <numFmt numFmtId="214" formatCode="#,###\);\(#,###,\)"/>
  </numFmts>
  <fonts count="12">
    <font>
      <sz val="11"/>
      <name val="Garamon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Garamond"/>
      <family val="1"/>
    </font>
    <font>
      <b/>
      <sz val="14"/>
      <name val="Garamond"/>
      <family val="1"/>
    </font>
    <font>
      <b/>
      <sz val="13"/>
      <name val="Garamond"/>
      <family val="1"/>
    </font>
    <font>
      <i/>
      <sz val="12"/>
      <name val="Garamond"/>
      <family val="1"/>
    </font>
    <font>
      <b/>
      <sz val="12"/>
      <name val="Garamond"/>
      <family val="1"/>
    </font>
    <font>
      <b/>
      <sz val="9"/>
      <name val="Garamond"/>
      <family val="1"/>
    </font>
    <font>
      <i/>
      <sz val="11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15" applyNumberFormat="1" applyFont="1" applyAlignment="1">
      <alignment horizontal="right"/>
    </xf>
    <xf numFmtId="43" fontId="3" fillId="0" borderId="0" xfId="15" applyFont="1" applyAlignment="1">
      <alignment/>
    </xf>
    <xf numFmtId="172" fontId="8" fillId="0" borderId="0" xfId="15" applyNumberFormat="1" applyFont="1" applyAlignment="1">
      <alignment horizontal="center" vertical="center" wrapText="1"/>
    </xf>
    <xf numFmtId="43" fontId="8" fillId="0" borderId="0" xfId="15" applyFont="1" applyAlignment="1">
      <alignment horizontal="center" vertical="center" wrapText="1"/>
    </xf>
    <xf numFmtId="172" fontId="3" fillId="0" borderId="0" xfId="15" applyNumberFormat="1" applyFont="1" applyAlignment="1">
      <alignment horizontal="center"/>
    </xf>
    <xf numFmtId="43" fontId="3" fillId="0" borderId="0" xfId="15" applyFont="1" applyAlignment="1">
      <alignment horizontal="center"/>
    </xf>
    <xf numFmtId="0" fontId="3" fillId="0" borderId="0" xfId="0" applyFont="1" applyAlignment="1" quotePrefix="1">
      <alignment/>
    </xf>
    <xf numFmtId="213" fontId="3" fillId="0" borderId="0" xfId="15" applyNumberFormat="1" applyFont="1" applyAlignment="1">
      <alignment horizontal="right"/>
    </xf>
    <xf numFmtId="43" fontId="9" fillId="0" borderId="0" xfId="15" applyFont="1" applyAlignment="1">
      <alignment horizontal="center"/>
    </xf>
    <xf numFmtId="172" fontId="3" fillId="0" borderId="2" xfId="15" applyNumberFormat="1" applyFont="1" applyBorder="1" applyAlignment="1">
      <alignment horizontal="right"/>
    </xf>
    <xf numFmtId="43" fontId="3" fillId="0" borderId="2" xfId="15" applyFont="1" applyBorder="1" applyAlignment="1">
      <alignment/>
    </xf>
    <xf numFmtId="213" fontId="3" fillId="0" borderId="3" xfId="15" applyNumberFormat="1" applyFont="1" applyBorder="1" applyAlignment="1">
      <alignment horizontal="right"/>
    </xf>
    <xf numFmtId="43" fontId="9" fillId="0" borderId="3" xfId="15" applyFont="1" applyBorder="1" applyAlignment="1">
      <alignment horizontal="center"/>
    </xf>
    <xf numFmtId="43" fontId="3" fillId="0" borderId="3" xfId="15" applyNumberFormat="1" applyFont="1" applyBorder="1" applyAlignment="1">
      <alignment horizontal="right"/>
    </xf>
    <xf numFmtId="213" fontId="3" fillId="0" borderId="4" xfId="15" applyNumberFormat="1" applyFont="1" applyBorder="1" applyAlignment="1">
      <alignment horizontal="right"/>
    </xf>
    <xf numFmtId="43" fontId="9" fillId="0" borderId="4" xfId="15" applyFont="1" applyBorder="1" applyAlignment="1">
      <alignment horizontal="center"/>
    </xf>
    <xf numFmtId="43" fontId="3" fillId="0" borderId="3" xfId="15" applyFont="1" applyBorder="1" applyAlignment="1">
      <alignment/>
    </xf>
    <xf numFmtId="213" fontId="3" fillId="0" borderId="5" xfId="15" applyNumberFormat="1" applyFont="1" applyBorder="1" applyAlignment="1">
      <alignment horizontal="right"/>
    </xf>
    <xf numFmtId="43" fontId="3" fillId="0" borderId="5" xfId="15" applyFont="1" applyBorder="1" applyAlignment="1">
      <alignment/>
    </xf>
    <xf numFmtId="213" fontId="3" fillId="0" borderId="6" xfId="15" applyNumberFormat="1" applyFont="1" applyBorder="1" applyAlignment="1">
      <alignment horizontal="right"/>
    </xf>
    <xf numFmtId="43" fontId="9" fillId="0" borderId="6" xfId="15" applyFont="1" applyBorder="1" applyAlignment="1">
      <alignment horizontal="center"/>
    </xf>
    <xf numFmtId="43" fontId="3" fillId="0" borderId="0" xfId="15" applyNumberFormat="1" applyFont="1" applyAlignment="1">
      <alignment horizontal="right"/>
    </xf>
    <xf numFmtId="213" fontId="3" fillId="0" borderId="7" xfId="15" applyNumberFormat="1" applyFont="1" applyBorder="1" applyAlignment="1">
      <alignment horizontal="right"/>
    </xf>
    <xf numFmtId="43" fontId="3" fillId="0" borderId="7" xfId="15" applyFont="1" applyBorder="1" applyAlignment="1">
      <alignment/>
    </xf>
    <xf numFmtId="172" fontId="7" fillId="0" borderId="0" xfId="15" applyNumberFormat="1" applyFont="1" applyAlignment="1">
      <alignment horizontal="right"/>
    </xf>
    <xf numFmtId="43" fontId="7" fillId="0" borderId="0" xfId="15" applyFont="1" applyAlignment="1">
      <alignment/>
    </xf>
    <xf numFmtId="172" fontId="7" fillId="0" borderId="0" xfId="15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172" fontId="7" fillId="0" borderId="1" xfId="15" applyNumberFormat="1" applyFont="1" applyBorder="1" applyAlignment="1">
      <alignment horizontal="right"/>
    </xf>
    <xf numFmtId="43" fontId="7" fillId="0" borderId="1" xfId="15" applyFont="1" applyBorder="1" applyAlignment="1">
      <alignment/>
    </xf>
    <xf numFmtId="172" fontId="7" fillId="0" borderId="1" xfId="15" applyNumberFormat="1" applyFont="1" applyBorder="1" applyAlignment="1">
      <alignment/>
    </xf>
    <xf numFmtId="0" fontId="10" fillId="0" borderId="0" xfId="0" applyFont="1" applyAlignment="1">
      <alignment/>
    </xf>
    <xf numFmtId="172" fontId="10" fillId="0" borderId="0" xfId="15" applyNumberFormat="1" applyFont="1" applyAlignment="1">
      <alignment horizontal="right"/>
    </xf>
    <xf numFmtId="43" fontId="10" fillId="0" borderId="0" xfId="15" applyFont="1" applyAlignment="1">
      <alignment/>
    </xf>
    <xf numFmtId="172" fontId="10" fillId="0" borderId="0" xfId="15" applyNumberFormat="1" applyFont="1" applyAlignment="1">
      <alignment/>
    </xf>
    <xf numFmtId="43" fontId="10" fillId="0" borderId="0" xfId="15" applyFont="1" applyAlignment="1">
      <alignment vertical="center"/>
    </xf>
    <xf numFmtId="172" fontId="11" fillId="0" borderId="8" xfId="15" applyNumberFormat="1" applyFont="1" applyBorder="1" applyAlignment="1">
      <alignment horizontal="center" vertical="center" wrapText="1"/>
    </xf>
    <xf numFmtId="43" fontId="11" fillId="0" borderId="8" xfId="15" applyFont="1" applyBorder="1" applyAlignment="1">
      <alignment horizontal="center" vertical="center" wrapText="1"/>
    </xf>
    <xf numFmtId="43" fontId="10" fillId="0" borderId="0" xfId="15" applyFont="1" applyAlignment="1">
      <alignment horizontal="center" vertical="center"/>
    </xf>
    <xf numFmtId="172" fontId="3" fillId="0" borderId="9" xfId="15" applyNumberFormat="1" applyFont="1" applyBorder="1" applyAlignment="1">
      <alignment horizontal="center"/>
    </xf>
    <xf numFmtId="43" fontId="10" fillId="0" borderId="0" xfId="15" applyFont="1" applyAlignment="1">
      <alignment horizontal="center"/>
    </xf>
    <xf numFmtId="172" fontId="3" fillId="0" borderId="10" xfId="15" applyNumberFormat="1" applyFont="1" applyBorder="1" applyAlignment="1">
      <alignment horizontal="center"/>
    </xf>
    <xf numFmtId="213" fontId="3" fillId="0" borderId="1" xfId="15" applyNumberFormat="1" applyFont="1" applyBorder="1" applyAlignment="1">
      <alignment horizontal="right"/>
    </xf>
    <xf numFmtId="43" fontId="9" fillId="0" borderId="1" xfId="15" applyFont="1" applyBorder="1" applyAlignment="1">
      <alignment horizontal="center"/>
    </xf>
    <xf numFmtId="213" fontId="3" fillId="0" borderId="1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172" fontId="3" fillId="0" borderId="1" xfId="15" applyNumberFormat="1" applyFont="1" applyBorder="1" applyAlignment="1">
      <alignment horizontal="right"/>
    </xf>
    <xf numFmtId="172" fontId="3" fillId="0" borderId="1" xfId="15" applyNumberFormat="1" applyFont="1" applyBorder="1" applyAlignment="1">
      <alignment/>
    </xf>
    <xf numFmtId="0" fontId="3" fillId="0" borderId="0" xfId="0" applyFont="1" applyAlignment="1" quotePrefix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justify" vertical="top" wrapText="1"/>
    </xf>
    <xf numFmtId="213" fontId="3" fillId="0" borderId="0" xfId="15" applyNumberFormat="1" applyFont="1" applyAlignment="1">
      <alignment/>
    </xf>
    <xf numFmtId="214" fontId="3" fillId="0" borderId="0" xfId="15" applyNumberFormat="1" applyFont="1" applyAlignment="1">
      <alignment horizontal="right"/>
    </xf>
    <xf numFmtId="214" fontId="3" fillId="0" borderId="0" xfId="15" applyNumberFormat="1" applyFont="1" applyAlignment="1">
      <alignment/>
    </xf>
    <xf numFmtId="172" fontId="3" fillId="0" borderId="0" xfId="15" applyNumberFormat="1" applyFont="1" applyBorder="1" applyAlignment="1">
      <alignment horizontal="right"/>
    </xf>
    <xf numFmtId="43" fontId="3" fillId="0" borderId="0" xfId="15" applyFont="1" applyBorder="1" applyAlignment="1">
      <alignment/>
    </xf>
    <xf numFmtId="172" fontId="3" fillId="0" borderId="0" xfId="15" applyNumberFormat="1" applyFont="1" applyBorder="1" applyAlignment="1">
      <alignment/>
    </xf>
    <xf numFmtId="172" fontId="3" fillId="0" borderId="7" xfId="15" applyNumberFormat="1" applyFont="1" applyBorder="1" applyAlignment="1">
      <alignment horizontal="right"/>
    </xf>
    <xf numFmtId="172" fontId="3" fillId="0" borderId="7" xfId="15" applyNumberFormat="1" applyFont="1" applyBorder="1" applyAlignment="1">
      <alignment/>
    </xf>
    <xf numFmtId="0" fontId="3" fillId="0" borderId="0" xfId="0" applyFont="1" applyAlignment="1">
      <alignment horizontal="justify" vertical="center" wrapText="1"/>
    </xf>
    <xf numFmtId="172" fontId="3" fillId="0" borderId="11" xfId="15" applyNumberFormat="1" applyFont="1" applyBorder="1" applyAlignment="1">
      <alignment horizontal="right"/>
    </xf>
    <xf numFmtId="43" fontId="9" fillId="0" borderId="12" xfId="15" applyFont="1" applyBorder="1" applyAlignment="1">
      <alignment horizontal="center"/>
    </xf>
    <xf numFmtId="172" fontId="3" fillId="0" borderId="11" xfId="15" applyNumberFormat="1" applyFont="1" applyBorder="1" applyAlignment="1">
      <alignment/>
    </xf>
    <xf numFmtId="172" fontId="3" fillId="0" borderId="13" xfId="15" applyNumberFormat="1" applyFont="1" applyBorder="1" applyAlignment="1">
      <alignment horizontal="right"/>
    </xf>
    <xf numFmtId="43" fontId="9" fillId="0" borderId="14" xfId="15" applyFont="1" applyBorder="1" applyAlignment="1">
      <alignment horizontal="center"/>
    </xf>
    <xf numFmtId="172" fontId="3" fillId="0" borderId="13" xfId="15" applyNumberFormat="1" applyFont="1" applyBorder="1" applyAlignment="1">
      <alignment/>
    </xf>
    <xf numFmtId="0" fontId="3" fillId="0" borderId="0" xfId="0" applyFont="1" applyAlignment="1">
      <alignment horizontal="justify" vertical="top"/>
    </xf>
    <xf numFmtId="213" fontId="3" fillId="0" borderId="6" xfId="15" applyNumberFormat="1" applyFont="1" applyBorder="1" applyAlignment="1">
      <alignment/>
    </xf>
    <xf numFmtId="43" fontId="3" fillId="0" borderId="0" xfId="15" applyNumberFormat="1" applyFont="1" applyAlignment="1">
      <alignment/>
    </xf>
    <xf numFmtId="172" fontId="9" fillId="0" borderId="0" xfId="15" applyNumberFormat="1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center" wrapText="1"/>
    </xf>
    <xf numFmtId="172" fontId="10" fillId="0" borderId="15" xfId="15" applyNumberFormat="1" applyFont="1" applyBorder="1" applyAlignment="1">
      <alignment horizontal="center" vertical="center"/>
    </xf>
    <xf numFmtId="172" fontId="10" fillId="0" borderId="16" xfId="15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Share%20Financ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riceworth%20Wood%20Products%20Bhd\Quarterly%20Report\Quarterly%20Report%2003'02\PWP-Quarterly%20report%2003'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Financi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 PnL"/>
      <sheetName val="Conso PnL working-currnet"/>
      <sheetName val="Conso PnL working-cumulative"/>
      <sheetName val="Conso PnL working -PISB"/>
      <sheetName val="Conso PnL working-MXL"/>
      <sheetName val="Conso PnL working-LESB"/>
      <sheetName val="Consol BS"/>
      <sheetName val="Consol BS working"/>
      <sheetName val="Consol ADJ"/>
      <sheetName val="Bank Borrowing"/>
      <sheetName val="Minority Interest"/>
      <sheetName val="Forecast 2002"/>
      <sheetName val="Forecast 2003"/>
      <sheetName val="Sheet1"/>
    </sheetNames>
    <sheetDataSet>
      <sheetData sheetId="1">
        <row r="15">
          <cell r="K15">
            <v>22258084.259999998</v>
          </cell>
        </row>
        <row r="19">
          <cell r="K19">
            <v>0</v>
          </cell>
        </row>
        <row r="21">
          <cell r="K21">
            <v>6479375.35</v>
          </cell>
        </row>
        <row r="23">
          <cell r="K23">
            <v>-306164.72</v>
          </cell>
        </row>
        <row r="25">
          <cell r="K25">
            <v>-1401053.42</v>
          </cell>
        </row>
        <row r="37">
          <cell r="K37">
            <v>-993000</v>
          </cell>
        </row>
      </sheetData>
      <sheetData sheetId="2">
        <row r="15">
          <cell r="K15">
            <v>66981712.489999995</v>
          </cell>
        </row>
        <row r="19">
          <cell r="K19">
            <v>47311.630000000005</v>
          </cell>
        </row>
        <row r="21">
          <cell r="K21">
            <v>19350699.549999997</v>
          </cell>
        </row>
        <row r="23">
          <cell r="K23">
            <v>-1509391.6199999999</v>
          </cell>
        </row>
        <row r="25">
          <cell r="K25">
            <v>-3347427.3200000003</v>
          </cell>
        </row>
        <row r="37">
          <cell r="K37">
            <v>-3217500</v>
          </cell>
        </row>
      </sheetData>
      <sheetData sheetId="7">
        <row r="12">
          <cell r="M12">
            <v>59244117.940000005</v>
          </cell>
        </row>
        <row r="14">
          <cell r="M14">
            <v>289164.3100000024</v>
          </cell>
        </row>
        <row r="22">
          <cell r="M22">
            <v>1236366.75</v>
          </cell>
        </row>
        <row r="25">
          <cell r="O25">
            <v>9452764.190000001</v>
          </cell>
        </row>
        <row r="26">
          <cell r="O26">
            <v>21656878.060000002</v>
          </cell>
        </row>
        <row r="27">
          <cell r="O27">
            <v>8361928.829999999</v>
          </cell>
        </row>
        <row r="28">
          <cell r="O28">
            <v>12562330</v>
          </cell>
        </row>
        <row r="30">
          <cell r="O30">
            <v>78983.49</v>
          </cell>
        </row>
        <row r="31">
          <cell r="M31">
            <v>3677789.2600000002</v>
          </cell>
        </row>
        <row r="33">
          <cell r="O33">
            <v>0</v>
          </cell>
        </row>
        <row r="40">
          <cell r="O40">
            <v>3184914.8200000003</v>
          </cell>
        </row>
        <row r="41">
          <cell r="M41">
            <v>2366775.7</v>
          </cell>
        </row>
        <row r="42">
          <cell r="M42">
            <v>23530031.65</v>
          </cell>
        </row>
        <row r="43">
          <cell r="O43">
            <v>691524.96</v>
          </cell>
        </row>
        <row r="44">
          <cell r="O44">
            <v>375537.91</v>
          </cell>
        </row>
        <row r="45">
          <cell r="O45">
            <v>6424639.18</v>
          </cell>
        </row>
        <row r="46">
          <cell r="O46">
            <v>0</v>
          </cell>
        </row>
        <row r="55">
          <cell r="O55">
            <v>42500000</v>
          </cell>
        </row>
        <row r="60">
          <cell r="O60">
            <v>15279422.5</v>
          </cell>
        </row>
        <row r="63">
          <cell r="M63">
            <v>5232924</v>
          </cell>
        </row>
        <row r="68">
          <cell r="O68">
            <v>5619714.449999999</v>
          </cell>
        </row>
        <row r="83">
          <cell r="O83">
            <v>7395123.87</v>
          </cell>
        </row>
        <row r="86">
          <cell r="O86">
            <v>1609713.64</v>
          </cell>
        </row>
        <row r="89">
          <cell r="O89">
            <v>2350000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70"/>
  <sheetViews>
    <sheetView tabSelected="1" workbookViewId="0" topLeftCell="A1">
      <selection activeCell="C8" sqref="C8"/>
    </sheetView>
  </sheetViews>
  <sheetFormatPr defaultColWidth="9.140625" defaultRowHeight="15"/>
  <cols>
    <col min="1" max="1" width="4.00390625" style="7" customWidth="1"/>
    <col min="2" max="3" width="3.7109375" style="7" customWidth="1"/>
    <col min="4" max="4" width="30.7109375" style="7" customWidth="1"/>
    <col min="5" max="5" width="4.00390625" style="7" customWidth="1"/>
    <col min="6" max="6" width="13.28125" style="33" customWidth="1"/>
    <col min="7" max="7" width="15.00390625" style="34" customWidth="1"/>
    <col min="8" max="8" width="2.8515625" style="34" customWidth="1"/>
    <col min="9" max="9" width="11.140625" style="35" customWidth="1"/>
    <col min="10" max="10" width="16.8515625" style="34" customWidth="1"/>
    <col min="11" max="16384" width="9.140625" style="7" customWidth="1"/>
  </cols>
  <sheetData>
    <row r="3" ht="5.25" customHeight="1"/>
    <row r="4" spans="1:11" ht="18" customHeight="1">
      <c r="A4" s="1" t="s">
        <v>64</v>
      </c>
      <c r="B4" s="1"/>
      <c r="C4" s="1"/>
      <c r="K4" s="36"/>
    </row>
    <row r="5" spans="1:11" ht="5.25" customHeight="1" thickBot="1">
      <c r="A5" s="37"/>
      <c r="B5" s="37"/>
      <c r="C5" s="37"/>
      <c r="D5" s="37"/>
      <c r="E5" s="37"/>
      <c r="F5" s="38"/>
      <c r="G5" s="39"/>
      <c r="H5" s="39"/>
      <c r="I5" s="40"/>
      <c r="J5" s="39"/>
      <c r="K5" s="36"/>
    </row>
    <row r="6" ht="7.5" customHeight="1">
      <c r="K6" s="36"/>
    </row>
    <row r="7" spans="1:11" ht="16.5">
      <c r="A7" s="5" t="s">
        <v>114</v>
      </c>
      <c r="K7" s="36"/>
    </row>
    <row r="8" ht="15.75">
      <c r="A8" s="6" t="s">
        <v>0</v>
      </c>
    </row>
    <row r="9" ht="9.75" customHeight="1"/>
    <row r="10" ht="15.75">
      <c r="A10" s="7" t="s">
        <v>65</v>
      </c>
    </row>
    <row r="11" spans="6:10" s="41" customFormat="1" ht="12.75">
      <c r="F11" s="42"/>
      <c r="G11" s="43"/>
      <c r="H11" s="43"/>
      <c r="I11" s="44"/>
      <c r="J11" s="43"/>
    </row>
    <row r="12" spans="6:10" s="41" customFormat="1" ht="15.75" customHeight="1">
      <c r="F12" s="83" t="s">
        <v>66</v>
      </c>
      <c r="G12" s="84"/>
      <c r="H12" s="45"/>
      <c r="I12" s="83" t="s">
        <v>67</v>
      </c>
      <c r="J12" s="84"/>
    </row>
    <row r="13" spans="6:10" s="41" customFormat="1" ht="32.25" customHeight="1">
      <c r="F13" s="46" t="s">
        <v>68</v>
      </c>
      <c r="G13" s="47" t="s">
        <v>69</v>
      </c>
      <c r="H13" s="48"/>
      <c r="I13" s="46" t="s">
        <v>70</v>
      </c>
      <c r="J13" s="47" t="s">
        <v>71</v>
      </c>
    </row>
    <row r="14" spans="6:10" s="41" customFormat="1" ht="15">
      <c r="F14" s="49" t="s">
        <v>4</v>
      </c>
      <c r="G14" s="49" t="s">
        <v>113</v>
      </c>
      <c r="H14" s="50"/>
      <c r="I14" s="49" t="s">
        <v>4</v>
      </c>
      <c r="J14" s="49" t="s">
        <v>113</v>
      </c>
    </row>
    <row r="15" spans="6:10" s="41" customFormat="1" ht="15">
      <c r="F15" s="51" t="s">
        <v>5</v>
      </c>
      <c r="G15" s="51" t="s">
        <v>5</v>
      </c>
      <c r="H15" s="50"/>
      <c r="I15" s="51" t="s">
        <v>5</v>
      </c>
      <c r="J15" s="51" t="s">
        <v>5</v>
      </c>
    </row>
    <row r="16" spans="6:10" s="41" customFormat="1" ht="12.75">
      <c r="F16" s="42"/>
      <c r="G16" s="43"/>
      <c r="H16" s="43"/>
      <c r="I16" s="44"/>
      <c r="J16" s="43"/>
    </row>
    <row r="17" spans="1:11" s="41" customFormat="1" ht="15.75" thickBot="1">
      <c r="A17" s="15" t="s">
        <v>6</v>
      </c>
      <c r="B17" s="8" t="s">
        <v>72</v>
      </c>
      <c r="C17" s="8" t="s">
        <v>73</v>
      </c>
      <c r="F17" s="52">
        <f>'[2]Conso PnL working-currnet'!$K$15</f>
        <v>22258084.259999998</v>
      </c>
      <c r="G17" s="53" t="s">
        <v>8</v>
      </c>
      <c r="H17" s="10"/>
      <c r="I17" s="54">
        <f>'[2]Conso PnL working-cumulative'!$K$15</f>
        <v>66981712.489999995</v>
      </c>
      <c r="J17" s="53" t="s">
        <v>8</v>
      </c>
      <c r="K17" s="8"/>
    </row>
    <row r="18" spans="1:11" s="41" customFormat="1" ht="10.5" customHeight="1">
      <c r="A18" s="8"/>
      <c r="B18" s="8"/>
      <c r="C18" s="8"/>
      <c r="D18" s="8"/>
      <c r="E18" s="8"/>
      <c r="F18" s="9"/>
      <c r="G18" s="10"/>
      <c r="H18" s="10"/>
      <c r="I18" s="55"/>
      <c r="J18" s="10"/>
      <c r="K18" s="8"/>
    </row>
    <row r="19" spans="1:11" s="41" customFormat="1" ht="15.75" thickBot="1">
      <c r="A19" s="8"/>
      <c r="B19" s="8" t="s">
        <v>74</v>
      </c>
      <c r="C19" s="8" t="s">
        <v>75</v>
      </c>
      <c r="F19" s="56">
        <v>0</v>
      </c>
      <c r="G19" s="53" t="s">
        <v>8</v>
      </c>
      <c r="H19" s="10"/>
      <c r="I19" s="57">
        <v>0</v>
      </c>
      <c r="J19" s="53" t="s">
        <v>8</v>
      </c>
      <c r="K19" s="8"/>
    </row>
    <row r="20" spans="1:11" s="41" customFormat="1" ht="10.5" customHeight="1">
      <c r="A20" s="8"/>
      <c r="B20" s="8"/>
      <c r="C20" s="8"/>
      <c r="D20" s="8"/>
      <c r="E20" s="8"/>
      <c r="F20" s="9"/>
      <c r="G20" s="10"/>
      <c r="H20" s="10"/>
      <c r="I20" s="55"/>
      <c r="J20" s="10"/>
      <c r="K20" s="8"/>
    </row>
    <row r="21" spans="1:11" s="41" customFormat="1" ht="15.75" thickBot="1">
      <c r="A21" s="8"/>
      <c r="B21" s="8" t="s">
        <v>76</v>
      </c>
      <c r="C21" s="8" t="s">
        <v>77</v>
      </c>
      <c r="F21" s="52">
        <f>'[2]Conso PnL working-currnet'!$K$19</f>
        <v>0</v>
      </c>
      <c r="G21" s="53" t="s">
        <v>8</v>
      </c>
      <c r="H21" s="10"/>
      <c r="I21" s="54">
        <f>'[2]Conso PnL working-cumulative'!$K$19</f>
        <v>47311.630000000005</v>
      </c>
      <c r="J21" s="53" t="s">
        <v>8</v>
      </c>
      <c r="K21" s="8"/>
    </row>
    <row r="22" spans="1:11" s="41" customFormat="1" ht="10.5" customHeight="1">
      <c r="A22" s="8"/>
      <c r="B22" s="8"/>
      <c r="C22" s="8"/>
      <c r="D22" s="8"/>
      <c r="E22" s="8"/>
      <c r="F22" s="9"/>
      <c r="G22" s="10"/>
      <c r="H22" s="10"/>
      <c r="I22" s="55"/>
      <c r="J22" s="10"/>
      <c r="K22" s="8"/>
    </row>
    <row r="23" spans="1:11" s="41" customFormat="1" ht="60.75" customHeight="1">
      <c r="A23" s="58" t="s">
        <v>9</v>
      </c>
      <c r="B23" s="59" t="s">
        <v>72</v>
      </c>
      <c r="C23" s="80" t="s">
        <v>78</v>
      </c>
      <c r="D23" s="80"/>
      <c r="E23" s="60"/>
      <c r="F23" s="16">
        <f>'[2]Conso PnL working-currnet'!$K$21</f>
        <v>6479375.35</v>
      </c>
      <c r="G23" s="17" t="s">
        <v>8</v>
      </c>
      <c r="H23" s="10"/>
      <c r="I23" s="61">
        <f>'[2]Conso PnL working-cumulative'!$K$21-1</f>
        <v>19350698.549999997</v>
      </c>
      <c r="J23" s="17" t="s">
        <v>8</v>
      </c>
      <c r="K23" s="8"/>
    </row>
    <row r="24" spans="1:11" s="41" customFormat="1" ht="10.5" customHeight="1">
      <c r="A24" s="8"/>
      <c r="B24" s="8"/>
      <c r="C24" s="8"/>
      <c r="D24" s="8"/>
      <c r="E24" s="8"/>
      <c r="F24" s="9"/>
      <c r="G24" s="10"/>
      <c r="H24" s="10"/>
      <c r="I24" s="61"/>
      <c r="J24" s="10"/>
      <c r="K24" s="8"/>
    </row>
    <row r="25" spans="1:11" s="41" customFormat="1" ht="15">
      <c r="A25" s="8"/>
      <c r="B25" s="8" t="s">
        <v>74</v>
      </c>
      <c r="C25" s="8" t="s">
        <v>79</v>
      </c>
      <c r="F25" s="62">
        <f>'[2]Conso PnL working-currnet'!$K$23</f>
        <v>-306164.72</v>
      </c>
      <c r="G25" s="17" t="s">
        <v>8</v>
      </c>
      <c r="H25" s="10"/>
      <c r="I25" s="63">
        <f>'[2]Conso PnL working-cumulative'!$K$23</f>
        <v>-1509391.6199999999</v>
      </c>
      <c r="J25" s="17" t="s">
        <v>8</v>
      </c>
      <c r="K25" s="8"/>
    </row>
    <row r="26" spans="1:11" s="41" customFormat="1" ht="10.5" customHeight="1">
      <c r="A26" s="8"/>
      <c r="B26" s="8"/>
      <c r="C26" s="8"/>
      <c r="D26" s="8"/>
      <c r="E26" s="8"/>
      <c r="F26" s="9"/>
      <c r="G26" s="10"/>
      <c r="H26" s="10"/>
      <c r="I26" s="63"/>
      <c r="J26" s="10"/>
      <c r="K26" s="8"/>
    </row>
    <row r="27" spans="1:11" s="41" customFormat="1" ht="15">
      <c r="A27" s="8"/>
      <c r="B27" s="8" t="s">
        <v>76</v>
      </c>
      <c r="C27" s="8" t="s">
        <v>80</v>
      </c>
      <c r="F27" s="62">
        <f>'[2]Conso PnL working-currnet'!$K$25</f>
        <v>-1401053.42</v>
      </c>
      <c r="G27" s="17" t="s">
        <v>8</v>
      </c>
      <c r="H27" s="10"/>
      <c r="I27" s="63">
        <f>'[2]Conso PnL working-cumulative'!$K$25</f>
        <v>-3347427.3200000003</v>
      </c>
      <c r="J27" s="17" t="s">
        <v>8</v>
      </c>
      <c r="K27" s="8"/>
    </row>
    <row r="28" spans="1:11" s="41" customFormat="1" ht="10.5" customHeight="1">
      <c r="A28" s="8"/>
      <c r="B28" s="8"/>
      <c r="C28" s="8"/>
      <c r="D28" s="8"/>
      <c r="E28" s="8"/>
      <c r="F28" s="9"/>
      <c r="G28" s="10"/>
      <c r="H28" s="10"/>
      <c r="I28" s="55"/>
      <c r="J28" s="10"/>
      <c r="K28" s="8"/>
    </row>
    <row r="29" spans="1:11" s="41" customFormat="1" ht="15">
      <c r="A29" s="8"/>
      <c r="B29" s="8" t="s">
        <v>81</v>
      </c>
      <c r="C29" s="8" t="s">
        <v>82</v>
      </c>
      <c r="F29" s="64">
        <v>0</v>
      </c>
      <c r="G29" s="17" t="s">
        <v>8</v>
      </c>
      <c r="H29" s="65"/>
      <c r="I29" s="66">
        <v>0</v>
      </c>
      <c r="J29" s="17" t="s">
        <v>8</v>
      </c>
      <c r="K29" s="8"/>
    </row>
    <row r="30" spans="1:11" s="41" customFormat="1" ht="6.75" customHeight="1">
      <c r="A30" s="8"/>
      <c r="B30" s="8"/>
      <c r="C30" s="8"/>
      <c r="F30" s="67"/>
      <c r="G30" s="32"/>
      <c r="H30" s="10"/>
      <c r="I30" s="68"/>
      <c r="J30" s="32"/>
      <c r="K30" s="8"/>
    </row>
    <row r="31" spans="1:11" s="41" customFormat="1" ht="5.25" customHeight="1">
      <c r="A31" s="8"/>
      <c r="B31" s="8"/>
      <c r="C31" s="8"/>
      <c r="D31" s="8"/>
      <c r="E31" s="8"/>
      <c r="F31" s="9"/>
      <c r="G31" s="10"/>
      <c r="H31" s="10"/>
      <c r="I31" s="55"/>
      <c r="J31" s="10"/>
      <c r="K31" s="8"/>
    </row>
    <row r="32" spans="1:11" s="41" customFormat="1" ht="34.5" customHeight="1">
      <c r="A32" s="8"/>
      <c r="B32" s="59" t="s">
        <v>83</v>
      </c>
      <c r="C32" s="80" t="s">
        <v>84</v>
      </c>
      <c r="D32" s="80"/>
      <c r="E32" s="60"/>
      <c r="F32" s="16">
        <f>SUM(F23:F29)</f>
        <v>4772157.21</v>
      </c>
      <c r="G32" s="17" t="s">
        <v>8</v>
      </c>
      <c r="H32" s="10"/>
      <c r="I32" s="61">
        <f>SUM(I23:I29)+1000</f>
        <v>14494879.609999996</v>
      </c>
      <c r="J32" s="17" t="s">
        <v>8</v>
      </c>
      <c r="K32" s="8"/>
    </row>
    <row r="33" spans="1:11" s="41" customFormat="1" ht="10.5" customHeight="1">
      <c r="A33" s="8"/>
      <c r="B33" s="8"/>
      <c r="C33" s="8"/>
      <c r="D33" s="8"/>
      <c r="E33" s="8"/>
      <c r="F33" s="9"/>
      <c r="G33" s="10"/>
      <c r="H33" s="10"/>
      <c r="I33" s="55"/>
      <c r="J33" s="10"/>
      <c r="K33" s="8"/>
    </row>
    <row r="34" spans="1:11" s="41" customFormat="1" ht="30.75" customHeight="1">
      <c r="A34" s="8"/>
      <c r="B34" s="59" t="s">
        <v>85</v>
      </c>
      <c r="C34" s="80" t="s">
        <v>86</v>
      </c>
      <c r="D34" s="80"/>
      <c r="E34" s="60"/>
      <c r="F34" s="9">
        <v>0</v>
      </c>
      <c r="G34" s="17" t="s">
        <v>8</v>
      </c>
      <c r="H34" s="10"/>
      <c r="I34" s="55">
        <v>0</v>
      </c>
      <c r="J34" s="17" t="s">
        <v>8</v>
      </c>
      <c r="K34" s="8"/>
    </row>
    <row r="35" spans="1:11" s="41" customFormat="1" ht="6.75" customHeight="1">
      <c r="A35" s="8"/>
      <c r="B35" s="59"/>
      <c r="C35" s="60"/>
      <c r="D35" s="60"/>
      <c r="E35" s="60"/>
      <c r="F35" s="67"/>
      <c r="G35" s="32"/>
      <c r="H35" s="10"/>
      <c r="I35" s="68"/>
      <c r="J35" s="32"/>
      <c r="K35" s="8"/>
    </row>
    <row r="36" spans="1:11" s="41" customFormat="1" ht="6.75" customHeight="1">
      <c r="A36" s="8"/>
      <c r="B36" s="8"/>
      <c r="C36" s="8"/>
      <c r="D36" s="8"/>
      <c r="E36" s="8"/>
      <c r="F36" s="9"/>
      <c r="G36" s="10"/>
      <c r="H36" s="10"/>
      <c r="I36" s="55"/>
      <c r="J36" s="10"/>
      <c r="K36" s="8"/>
    </row>
    <row r="37" spans="1:11" s="41" customFormat="1" ht="44.25" customHeight="1">
      <c r="A37" s="8"/>
      <c r="B37" s="59" t="s">
        <v>87</v>
      </c>
      <c r="C37" s="80" t="s">
        <v>88</v>
      </c>
      <c r="D37" s="80"/>
      <c r="E37" s="60"/>
      <c r="F37" s="16">
        <f>SUM(F32:F34)</f>
        <v>4772157.21</v>
      </c>
      <c r="G37" s="17" t="s">
        <v>8</v>
      </c>
      <c r="H37" s="10"/>
      <c r="I37" s="61">
        <f>SUM(I32:I34)</f>
        <v>14494879.609999996</v>
      </c>
      <c r="J37" s="17" t="s">
        <v>8</v>
      </c>
      <c r="K37" s="8"/>
    </row>
    <row r="38" spans="1:11" s="41" customFormat="1" ht="10.5" customHeight="1">
      <c r="A38" s="8"/>
      <c r="B38" s="8"/>
      <c r="C38" s="8"/>
      <c r="D38" s="8"/>
      <c r="E38" s="8"/>
      <c r="F38" s="9"/>
      <c r="G38" s="10"/>
      <c r="H38" s="10"/>
      <c r="I38" s="55"/>
      <c r="J38" s="10"/>
      <c r="K38" s="8"/>
    </row>
    <row r="39" spans="1:11" s="41" customFormat="1" ht="15">
      <c r="A39" s="8"/>
      <c r="B39" s="8" t="s">
        <v>89</v>
      </c>
      <c r="C39" s="8" t="s">
        <v>90</v>
      </c>
      <c r="F39" s="62">
        <f>'[2]Conso PnL working-currnet'!$K$37</f>
        <v>-993000</v>
      </c>
      <c r="G39" s="17" t="s">
        <v>8</v>
      </c>
      <c r="H39" s="10"/>
      <c r="I39" s="63">
        <f>'[2]Conso PnL working-cumulative'!$K$37</f>
        <v>-3217500</v>
      </c>
      <c r="J39" s="17" t="s">
        <v>8</v>
      </c>
      <c r="K39" s="8"/>
    </row>
    <row r="40" spans="1:11" s="41" customFormat="1" ht="5.25" customHeight="1">
      <c r="A40" s="8"/>
      <c r="B40" s="8"/>
      <c r="C40" s="8"/>
      <c r="F40" s="67"/>
      <c r="G40" s="32"/>
      <c r="H40" s="10"/>
      <c r="I40" s="68"/>
      <c r="J40" s="32"/>
      <c r="K40" s="8"/>
    </row>
    <row r="41" spans="1:11" s="41" customFormat="1" ht="6.75" customHeight="1">
      <c r="A41" s="8"/>
      <c r="B41" s="8"/>
      <c r="C41" s="8"/>
      <c r="F41" s="9"/>
      <c r="G41" s="10"/>
      <c r="H41" s="10"/>
      <c r="I41" s="55"/>
      <c r="J41" s="10"/>
      <c r="K41" s="8"/>
    </row>
    <row r="42" spans="1:11" s="41" customFormat="1" ht="43.5" customHeight="1">
      <c r="A42" s="8"/>
      <c r="B42" s="59" t="s">
        <v>91</v>
      </c>
      <c r="C42" s="59" t="s">
        <v>91</v>
      </c>
      <c r="D42" s="60" t="s">
        <v>92</v>
      </c>
      <c r="F42" s="16">
        <f>SUM(F37:F39)</f>
        <v>3779157.21</v>
      </c>
      <c r="G42" s="17" t="s">
        <v>8</v>
      </c>
      <c r="H42" s="10"/>
      <c r="I42" s="61">
        <f>SUM(I37:I39)</f>
        <v>11277379.609999996</v>
      </c>
      <c r="J42" s="17" t="s">
        <v>8</v>
      </c>
      <c r="K42" s="8"/>
    </row>
    <row r="43" spans="1:11" s="41" customFormat="1" ht="10.5" customHeight="1">
      <c r="A43" s="8"/>
      <c r="B43" s="8"/>
      <c r="C43" s="8"/>
      <c r="D43" s="8"/>
      <c r="F43" s="9"/>
      <c r="G43" s="10"/>
      <c r="H43" s="10"/>
      <c r="I43" s="55"/>
      <c r="J43" s="10"/>
      <c r="K43" s="8"/>
    </row>
    <row r="44" spans="1:11" s="41" customFormat="1" ht="15">
      <c r="A44" s="8"/>
      <c r="B44" s="8"/>
      <c r="C44" s="8" t="s">
        <v>93</v>
      </c>
      <c r="D44" s="8" t="s">
        <v>94</v>
      </c>
      <c r="F44" s="9">
        <v>0</v>
      </c>
      <c r="G44" s="17" t="s">
        <v>8</v>
      </c>
      <c r="H44" s="10"/>
      <c r="I44" s="55">
        <v>0</v>
      </c>
      <c r="J44" s="17" t="s">
        <v>8</v>
      </c>
      <c r="K44" s="8"/>
    </row>
    <row r="45" spans="1:11" s="41" customFormat="1" ht="10.5" customHeight="1">
      <c r="A45" s="8"/>
      <c r="B45" s="8"/>
      <c r="C45" s="8"/>
      <c r="D45" s="8"/>
      <c r="F45" s="9"/>
      <c r="G45" s="10"/>
      <c r="H45" s="10"/>
      <c r="I45" s="55"/>
      <c r="J45" s="10"/>
      <c r="K45" s="8"/>
    </row>
    <row r="46" spans="1:11" s="41" customFormat="1" ht="30.75" customHeight="1">
      <c r="A46" s="8"/>
      <c r="B46" s="59" t="s">
        <v>95</v>
      </c>
      <c r="C46" s="82" t="s">
        <v>96</v>
      </c>
      <c r="D46" s="82"/>
      <c r="F46" s="9">
        <v>0</v>
      </c>
      <c r="G46" s="17" t="s">
        <v>8</v>
      </c>
      <c r="H46" s="10"/>
      <c r="I46" s="55">
        <v>0</v>
      </c>
      <c r="J46" s="17" t="s">
        <v>8</v>
      </c>
      <c r="K46" s="8"/>
    </row>
    <row r="47" spans="1:11" s="41" customFormat="1" ht="5.25" customHeight="1">
      <c r="A47" s="8"/>
      <c r="B47" s="59"/>
      <c r="C47" s="69"/>
      <c r="D47" s="69"/>
      <c r="F47" s="67"/>
      <c r="G47" s="32"/>
      <c r="H47" s="10"/>
      <c r="I47" s="68"/>
      <c r="J47" s="32"/>
      <c r="K47" s="8"/>
    </row>
    <row r="48" spans="1:11" s="41" customFormat="1" ht="4.5" customHeight="1">
      <c r="A48" s="8"/>
      <c r="B48" s="59"/>
      <c r="C48" s="69"/>
      <c r="D48" s="69"/>
      <c r="F48" s="9"/>
      <c r="G48" s="10"/>
      <c r="H48" s="10"/>
      <c r="I48" s="55"/>
      <c r="J48" s="10"/>
      <c r="K48" s="8"/>
    </row>
    <row r="49" spans="1:11" s="41" customFormat="1" ht="49.5" customHeight="1">
      <c r="A49" s="8"/>
      <c r="B49" s="59" t="s">
        <v>97</v>
      </c>
      <c r="C49" s="80" t="s">
        <v>98</v>
      </c>
      <c r="D49" s="80"/>
      <c r="F49" s="16">
        <f>SUM(F42:F46)</f>
        <v>3779157.21</v>
      </c>
      <c r="G49" s="17" t="s">
        <v>8</v>
      </c>
      <c r="H49" s="10"/>
      <c r="I49" s="61">
        <f>SUM(I42:I46)</f>
        <v>11277379.609999996</v>
      </c>
      <c r="J49" s="17" t="s">
        <v>8</v>
      </c>
      <c r="K49" s="8"/>
    </row>
    <row r="50" spans="1:11" s="41" customFormat="1" ht="10.5" customHeight="1">
      <c r="A50" s="8"/>
      <c r="B50" s="8"/>
      <c r="C50" s="8"/>
      <c r="D50" s="8"/>
      <c r="E50" s="8"/>
      <c r="F50" s="9"/>
      <c r="G50" s="10"/>
      <c r="H50" s="10"/>
      <c r="I50" s="55"/>
      <c r="J50" s="10"/>
      <c r="K50" s="8"/>
    </row>
    <row r="51" spans="1:11" s="41" customFormat="1" ht="15">
      <c r="A51" s="8"/>
      <c r="B51" s="8" t="s">
        <v>99</v>
      </c>
      <c r="C51" s="8" t="s">
        <v>91</v>
      </c>
      <c r="D51" s="8" t="s">
        <v>100</v>
      </c>
      <c r="E51" s="8"/>
      <c r="F51" s="70">
        <v>0</v>
      </c>
      <c r="G51" s="71" t="s">
        <v>8</v>
      </c>
      <c r="H51" s="10"/>
      <c r="I51" s="72">
        <v>0</v>
      </c>
      <c r="J51" s="71" t="s">
        <v>8</v>
      </c>
      <c r="K51" s="8"/>
    </row>
    <row r="52" spans="1:11" s="41" customFormat="1" ht="15">
      <c r="A52" s="8"/>
      <c r="B52" s="8"/>
      <c r="C52" s="8" t="s">
        <v>93</v>
      </c>
      <c r="D52" s="8" t="s">
        <v>101</v>
      </c>
      <c r="E52" s="8"/>
      <c r="F52" s="73">
        <v>0</v>
      </c>
      <c r="G52" s="74" t="s">
        <v>8</v>
      </c>
      <c r="H52" s="10"/>
      <c r="I52" s="75">
        <v>0</v>
      </c>
      <c r="J52" s="74" t="s">
        <v>8</v>
      </c>
      <c r="K52" s="8"/>
    </row>
    <row r="53" spans="1:11" s="41" customFormat="1" ht="33" customHeight="1">
      <c r="A53" s="8"/>
      <c r="B53" s="8"/>
      <c r="C53" s="59" t="s">
        <v>102</v>
      </c>
      <c r="D53" s="60" t="s">
        <v>103</v>
      </c>
      <c r="E53" s="60"/>
      <c r="F53" s="64">
        <v>0</v>
      </c>
      <c r="G53" s="17" t="s">
        <v>8</v>
      </c>
      <c r="H53" s="10"/>
      <c r="I53" s="66">
        <v>0</v>
      </c>
      <c r="J53" s="17" t="s">
        <v>8</v>
      </c>
      <c r="K53" s="8"/>
    </row>
    <row r="54" spans="1:11" s="41" customFormat="1" ht="10.5" customHeight="1">
      <c r="A54" s="8"/>
      <c r="B54" s="8"/>
      <c r="C54" s="8"/>
      <c r="D54" s="8"/>
      <c r="E54" s="8"/>
      <c r="F54" s="9"/>
      <c r="G54" s="10"/>
      <c r="H54" s="10"/>
      <c r="I54" s="55"/>
      <c r="J54" s="10"/>
      <c r="K54" s="8"/>
    </row>
    <row r="55" spans="1:11" s="41" customFormat="1" ht="30.75" customHeight="1" thickBot="1">
      <c r="A55" s="8"/>
      <c r="B55" s="59" t="s">
        <v>104</v>
      </c>
      <c r="C55" s="81" t="s">
        <v>105</v>
      </c>
      <c r="D55" s="81"/>
      <c r="E55" s="76"/>
      <c r="F55" s="28">
        <f>SUM(F49+F53)</f>
        <v>3779157.21</v>
      </c>
      <c r="G55" s="29" t="s">
        <v>8</v>
      </c>
      <c r="H55" s="10"/>
      <c r="I55" s="77">
        <f>SUM(I49+I53)</f>
        <v>11277379.609999996</v>
      </c>
      <c r="J55" s="29" t="s">
        <v>8</v>
      </c>
      <c r="K55" s="8"/>
    </row>
    <row r="56" spans="1:11" s="41" customFormat="1" ht="15">
      <c r="A56" s="8"/>
      <c r="B56" s="8"/>
      <c r="C56" s="8"/>
      <c r="D56" s="8"/>
      <c r="E56" s="8"/>
      <c r="F56" s="9"/>
      <c r="G56" s="10"/>
      <c r="H56" s="10"/>
      <c r="I56" s="55"/>
      <c r="J56" s="10"/>
      <c r="K56" s="8"/>
    </row>
    <row r="57" spans="1:11" s="41" customFormat="1" ht="48" customHeight="1">
      <c r="A57" s="58" t="s">
        <v>11</v>
      </c>
      <c r="B57" s="80" t="s">
        <v>106</v>
      </c>
      <c r="C57" s="80"/>
      <c r="D57" s="80"/>
      <c r="E57" s="60"/>
      <c r="F57" s="9"/>
      <c r="G57" s="10"/>
      <c r="H57" s="10"/>
      <c r="I57" s="55"/>
      <c r="J57" s="10"/>
      <c r="K57" s="8"/>
    </row>
    <row r="58" spans="1:11" s="41" customFormat="1" ht="6" customHeight="1">
      <c r="A58" s="8"/>
      <c r="B58" s="8"/>
      <c r="C58" s="8"/>
      <c r="D58" s="8"/>
      <c r="E58" s="8"/>
      <c r="F58" s="9"/>
      <c r="G58" s="10"/>
      <c r="H58" s="10"/>
      <c r="I58" s="55"/>
      <c r="J58" s="10"/>
      <c r="K58" s="8"/>
    </row>
    <row r="59" spans="1:11" s="41" customFormat="1" ht="30.75" customHeight="1">
      <c r="A59" s="8"/>
      <c r="B59" s="59" t="s">
        <v>72</v>
      </c>
      <c r="C59" s="80" t="s">
        <v>107</v>
      </c>
      <c r="D59" s="80"/>
      <c r="E59" s="60"/>
      <c r="F59" s="30">
        <v>4.44</v>
      </c>
      <c r="G59" s="17" t="s">
        <v>8</v>
      </c>
      <c r="H59" s="10"/>
      <c r="I59" s="78">
        <v>13.26</v>
      </c>
      <c r="J59" s="17" t="s">
        <v>8</v>
      </c>
      <c r="K59" s="8"/>
    </row>
    <row r="60" spans="1:11" s="41" customFormat="1" ht="15">
      <c r="A60" s="8"/>
      <c r="B60" s="8"/>
      <c r="C60" s="8"/>
      <c r="D60" s="8"/>
      <c r="E60" s="8"/>
      <c r="F60" s="9"/>
      <c r="G60" s="10"/>
      <c r="H60" s="10"/>
      <c r="I60" s="55"/>
      <c r="J60" s="10"/>
      <c r="K60" s="8"/>
    </row>
    <row r="61" spans="1:11" s="41" customFormat="1" ht="31.5" customHeight="1">
      <c r="A61" s="8"/>
      <c r="B61" s="59" t="s">
        <v>74</v>
      </c>
      <c r="C61" s="80" t="s">
        <v>108</v>
      </c>
      <c r="D61" s="80"/>
      <c r="E61" s="60"/>
      <c r="F61" s="79" t="s">
        <v>109</v>
      </c>
      <c r="G61" s="17" t="s">
        <v>8</v>
      </c>
      <c r="H61" s="10"/>
      <c r="I61" s="79" t="s">
        <v>109</v>
      </c>
      <c r="J61" s="17" t="s">
        <v>8</v>
      </c>
      <c r="K61" s="8"/>
    </row>
    <row r="62" spans="1:11" s="41" customFormat="1" ht="15">
      <c r="A62" s="8"/>
      <c r="B62" s="8"/>
      <c r="C62" s="8"/>
      <c r="D62" s="8"/>
      <c r="E62" s="8"/>
      <c r="F62" s="9"/>
      <c r="G62" s="10"/>
      <c r="H62" s="10"/>
      <c r="I62" s="55"/>
      <c r="J62" s="10"/>
      <c r="K62" s="8"/>
    </row>
    <row r="63" spans="1:11" s="41" customFormat="1" ht="15">
      <c r="A63" s="15" t="s">
        <v>13</v>
      </c>
      <c r="B63" s="8" t="s">
        <v>72</v>
      </c>
      <c r="C63" s="8" t="s">
        <v>110</v>
      </c>
      <c r="D63" s="8"/>
      <c r="E63" s="8"/>
      <c r="F63" s="9">
        <v>0</v>
      </c>
      <c r="G63" s="17" t="s">
        <v>8</v>
      </c>
      <c r="H63" s="10"/>
      <c r="I63" s="55">
        <v>0</v>
      </c>
      <c r="J63" s="17" t="s">
        <v>8</v>
      </c>
      <c r="K63" s="8"/>
    </row>
    <row r="64" spans="1:11" s="41" customFormat="1" ht="9.75" customHeight="1">
      <c r="A64" s="15"/>
      <c r="B64" s="8"/>
      <c r="C64" s="8"/>
      <c r="D64" s="8"/>
      <c r="E64" s="8"/>
      <c r="F64" s="9"/>
      <c r="G64" s="10"/>
      <c r="H64" s="10"/>
      <c r="I64" s="55"/>
      <c r="J64" s="10"/>
      <c r="K64" s="8"/>
    </row>
    <row r="65" spans="1:11" s="41" customFormat="1" ht="15">
      <c r="A65" s="8"/>
      <c r="B65" s="8" t="s">
        <v>74</v>
      </c>
      <c r="C65" s="8" t="s">
        <v>111</v>
      </c>
      <c r="D65" s="8"/>
      <c r="E65" s="8"/>
      <c r="F65" s="79" t="s">
        <v>109</v>
      </c>
      <c r="G65" s="17" t="s">
        <v>8</v>
      </c>
      <c r="H65" s="10"/>
      <c r="I65" s="79" t="s">
        <v>109</v>
      </c>
      <c r="J65" s="17" t="s">
        <v>8</v>
      </c>
      <c r="K65" s="8"/>
    </row>
    <row r="66" spans="1:11" s="41" customFormat="1" ht="15">
      <c r="A66" s="8"/>
      <c r="B66" s="8"/>
      <c r="C66" s="8"/>
      <c r="D66" s="8"/>
      <c r="E66" s="8"/>
      <c r="F66" s="9"/>
      <c r="G66" s="10"/>
      <c r="H66" s="10"/>
      <c r="I66" s="55"/>
      <c r="J66" s="10"/>
      <c r="K66" s="8"/>
    </row>
    <row r="67" spans="1:11" s="41" customFormat="1" ht="15">
      <c r="A67" s="8"/>
      <c r="B67" s="8"/>
      <c r="C67" s="8"/>
      <c r="D67" s="8"/>
      <c r="E67" s="8"/>
      <c r="F67" s="9"/>
      <c r="G67" s="10"/>
      <c r="H67" s="10"/>
      <c r="I67" s="55"/>
      <c r="J67" s="10"/>
      <c r="K67" s="8"/>
    </row>
    <row r="68" ht="15.75">
      <c r="A68" s="6" t="s">
        <v>112</v>
      </c>
    </row>
    <row r="69" ht="15.75">
      <c r="A69" s="6"/>
    </row>
    <row r="70" ht="15.75">
      <c r="A70" s="6" t="s">
        <v>63</v>
      </c>
    </row>
  </sheetData>
  <mergeCells count="12">
    <mergeCell ref="F12:G12"/>
    <mergeCell ref="I12:J12"/>
    <mergeCell ref="C32:D32"/>
    <mergeCell ref="C23:D23"/>
    <mergeCell ref="C59:D59"/>
    <mergeCell ref="C61:D61"/>
    <mergeCell ref="C34:D34"/>
    <mergeCell ref="C37:D37"/>
    <mergeCell ref="C55:D55"/>
    <mergeCell ref="B57:D57"/>
    <mergeCell ref="C46:D46"/>
    <mergeCell ref="C49:D49"/>
  </mergeCells>
  <printOptions/>
  <pageMargins left="0.35" right="0" top="0.2" bottom="0" header="0.24" footer="0.16"/>
  <pageSetup horizontalDpi="600" verticalDpi="600" orientation="portrait" paperSize="9" r:id="rId3"/>
  <legacyDrawing r:id="rId2"/>
  <oleObjects>
    <oleObject progId="PBrush" shapeId="12849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L71"/>
  <sheetViews>
    <sheetView workbookViewId="0" topLeftCell="A20">
      <selection activeCell="A7" sqref="A7"/>
    </sheetView>
  </sheetViews>
  <sheetFormatPr defaultColWidth="9.140625" defaultRowHeight="15"/>
  <cols>
    <col min="1" max="1" width="4.00390625" style="0" customWidth="1"/>
    <col min="2" max="2" width="3.421875" style="0" customWidth="1"/>
    <col min="5" max="5" width="27.140625" style="0" customWidth="1"/>
    <col min="6" max="6" width="15.57421875" style="0" customWidth="1"/>
    <col min="7" max="7" width="6.00390625" style="0" customWidth="1"/>
    <col min="8" max="8" width="15.7109375" style="0" customWidth="1"/>
  </cols>
  <sheetData>
    <row r="1" ht="10.5" customHeight="1"/>
    <row r="3" ht="5.25" customHeight="1"/>
    <row r="4" spans="1:12" ht="18.75">
      <c r="A4" s="1" t="s">
        <v>64</v>
      </c>
      <c r="J4" s="2"/>
      <c r="K4" s="2"/>
      <c r="L4" s="2"/>
    </row>
    <row r="5" spans="1:12" ht="6.75" customHeight="1" thickBot="1">
      <c r="A5" s="3"/>
      <c r="B5" s="4"/>
      <c r="C5" s="4"/>
      <c r="D5" s="4"/>
      <c r="E5" s="4"/>
      <c r="F5" s="4"/>
      <c r="G5" s="4"/>
      <c r="H5" s="4"/>
      <c r="I5" s="4"/>
      <c r="J5" s="2"/>
      <c r="K5" s="2"/>
      <c r="L5" s="2"/>
    </row>
    <row r="6" spans="1:12" ht="6.75" customHeight="1">
      <c r="A6" s="1"/>
      <c r="J6" s="2"/>
      <c r="K6" s="2"/>
      <c r="L6" s="2"/>
    </row>
    <row r="7" spans="1:12" ht="18" customHeight="1">
      <c r="A7" s="5" t="s">
        <v>114</v>
      </c>
      <c r="J7" s="2"/>
      <c r="K7" s="2"/>
      <c r="L7" s="2"/>
    </row>
    <row r="8" spans="1:12" ht="14.25" customHeight="1">
      <c r="A8" s="6" t="s">
        <v>0</v>
      </c>
      <c r="J8" s="2"/>
      <c r="K8" s="2"/>
      <c r="L8" s="2"/>
    </row>
    <row r="9" spans="1:12" ht="7.5" customHeight="1">
      <c r="A9" s="7"/>
      <c r="J9" s="2"/>
      <c r="K9" s="2"/>
      <c r="L9" s="2"/>
    </row>
    <row r="10" spans="1:12" ht="15">
      <c r="A10" s="8" t="s">
        <v>1</v>
      </c>
      <c r="B10" s="8"/>
      <c r="C10" s="8"/>
      <c r="D10" s="8"/>
      <c r="E10" s="8"/>
      <c r="F10" s="9"/>
      <c r="G10" s="9"/>
      <c r="H10" s="10"/>
      <c r="J10" s="2"/>
      <c r="K10" s="2"/>
      <c r="L10" s="2"/>
    </row>
    <row r="11" spans="1:8" ht="45" customHeight="1">
      <c r="A11" s="8"/>
      <c r="B11" s="8"/>
      <c r="C11" s="8"/>
      <c r="D11" s="8"/>
      <c r="E11" s="8"/>
      <c r="F11" s="11" t="s">
        <v>2</v>
      </c>
      <c r="G11" s="11"/>
      <c r="H11" s="12" t="s">
        <v>3</v>
      </c>
    </row>
    <row r="12" spans="1:8" ht="15">
      <c r="A12" s="8"/>
      <c r="B12" s="8"/>
      <c r="C12" s="8"/>
      <c r="D12" s="8"/>
      <c r="E12" s="8"/>
      <c r="F12" s="13" t="s">
        <v>4</v>
      </c>
      <c r="G12" s="13"/>
      <c r="H12" s="13" t="s">
        <v>113</v>
      </c>
    </row>
    <row r="13" spans="1:8" ht="15">
      <c r="A13" s="8"/>
      <c r="B13" s="8"/>
      <c r="C13" s="8"/>
      <c r="D13" s="8"/>
      <c r="E13" s="8"/>
      <c r="F13" s="13" t="s">
        <v>5</v>
      </c>
      <c r="G13" s="13"/>
      <c r="H13" s="14" t="s">
        <v>5</v>
      </c>
    </row>
    <row r="14" spans="1:8" ht="3.75" customHeight="1">
      <c r="A14" s="8"/>
      <c r="B14" s="8"/>
      <c r="C14" s="8"/>
      <c r="D14" s="8"/>
      <c r="E14" s="8"/>
      <c r="F14" s="9"/>
      <c r="G14" s="9"/>
      <c r="H14" s="10"/>
    </row>
    <row r="15" spans="1:8" ht="15">
      <c r="A15" s="15" t="s">
        <v>6</v>
      </c>
      <c r="B15" s="8" t="s">
        <v>7</v>
      </c>
      <c r="C15" s="8"/>
      <c r="D15" s="8"/>
      <c r="E15" s="8"/>
      <c r="F15" s="16">
        <f>'[2]Consol BS working'!$M$12</f>
        <v>59244117.940000005</v>
      </c>
      <c r="G15" s="9"/>
      <c r="H15" s="17" t="s">
        <v>8</v>
      </c>
    </row>
    <row r="16" spans="1:8" ht="15">
      <c r="A16" s="15" t="s">
        <v>9</v>
      </c>
      <c r="B16" s="8" t="s">
        <v>10</v>
      </c>
      <c r="C16" s="8"/>
      <c r="D16" s="8"/>
      <c r="E16" s="8"/>
      <c r="F16" s="9">
        <v>0</v>
      </c>
      <c r="G16" s="9"/>
      <c r="H16" s="17" t="s">
        <v>8</v>
      </c>
    </row>
    <row r="17" spans="1:8" ht="15">
      <c r="A17" s="15" t="s">
        <v>11</v>
      </c>
      <c r="B17" s="8" t="s">
        <v>12</v>
      </c>
      <c r="C17" s="8"/>
      <c r="D17" s="8"/>
      <c r="E17" s="8"/>
      <c r="F17" s="9">
        <v>0</v>
      </c>
      <c r="G17" s="9"/>
      <c r="H17" s="17" t="s">
        <v>8</v>
      </c>
    </row>
    <row r="18" spans="1:8" ht="15">
      <c r="A18" s="15" t="s">
        <v>13</v>
      </c>
      <c r="B18" s="8" t="s">
        <v>14</v>
      </c>
      <c r="C18" s="8"/>
      <c r="D18" s="8"/>
      <c r="E18" s="8"/>
      <c r="F18" s="16">
        <f>'[2]Consol BS working'!$M$14</f>
        <v>289164.3100000024</v>
      </c>
      <c r="G18" s="9"/>
      <c r="H18" s="17" t="s">
        <v>8</v>
      </c>
    </row>
    <row r="19" spans="1:8" ht="15">
      <c r="A19" s="15" t="s">
        <v>15</v>
      </c>
      <c r="B19" s="8" t="s">
        <v>16</v>
      </c>
      <c r="C19" s="8"/>
      <c r="D19" s="8"/>
      <c r="E19" s="8"/>
      <c r="F19" s="9">
        <v>0</v>
      </c>
      <c r="G19" s="9"/>
      <c r="H19" s="17" t="s">
        <v>8</v>
      </c>
    </row>
    <row r="20" spans="1:8" ht="15">
      <c r="A20" s="15" t="s">
        <v>17</v>
      </c>
      <c r="B20" s="8" t="s">
        <v>18</v>
      </c>
      <c r="C20" s="8"/>
      <c r="D20" s="8"/>
      <c r="E20" s="8"/>
      <c r="F20" s="9">
        <v>0</v>
      </c>
      <c r="G20" s="9"/>
      <c r="H20" s="17" t="s">
        <v>8</v>
      </c>
    </row>
    <row r="21" spans="1:8" ht="15">
      <c r="A21" s="15" t="s">
        <v>19</v>
      </c>
      <c r="B21" s="8" t="s">
        <v>20</v>
      </c>
      <c r="C21" s="8"/>
      <c r="D21" s="8"/>
      <c r="E21" s="8"/>
      <c r="F21" s="9">
        <v>0</v>
      </c>
      <c r="G21" s="9"/>
      <c r="H21" s="17" t="s">
        <v>8</v>
      </c>
    </row>
    <row r="22" spans="1:8" ht="15">
      <c r="A22" s="15" t="s">
        <v>21</v>
      </c>
      <c r="B22" s="8" t="s">
        <v>22</v>
      </c>
      <c r="C22" s="8"/>
      <c r="D22" s="8"/>
      <c r="E22" s="8"/>
      <c r="F22" s="16">
        <f>'[2]Consol BS working'!$M$22</f>
        <v>1236366.75</v>
      </c>
      <c r="G22" s="9"/>
      <c r="H22" s="17"/>
    </row>
    <row r="23" spans="1:8" ht="9" customHeight="1" thickBot="1">
      <c r="A23" s="8"/>
      <c r="B23" s="8"/>
      <c r="C23" s="8"/>
      <c r="D23" s="8"/>
      <c r="E23" s="8"/>
      <c r="F23" s="9"/>
      <c r="G23" s="9"/>
      <c r="H23" s="10"/>
    </row>
    <row r="24" spans="1:8" ht="15">
      <c r="A24" s="15" t="s">
        <v>23</v>
      </c>
      <c r="B24" s="8" t="s">
        <v>24</v>
      </c>
      <c r="C24" s="8"/>
      <c r="D24" s="8"/>
      <c r="E24" s="8"/>
      <c r="F24" s="18"/>
      <c r="G24" s="9"/>
      <c r="H24" s="19"/>
    </row>
    <row r="25" spans="1:8" ht="15">
      <c r="A25" s="8"/>
      <c r="B25" s="8"/>
      <c r="C25" s="8" t="s">
        <v>25</v>
      </c>
      <c r="D25" s="8"/>
      <c r="E25" s="8"/>
      <c r="F25" s="20">
        <f>'[2]Consol BS working'!O25</f>
        <v>9452764.190000001</v>
      </c>
      <c r="G25" s="9"/>
      <c r="H25" s="21" t="s">
        <v>8</v>
      </c>
    </row>
    <row r="26" spans="1:8" ht="15">
      <c r="A26" s="8"/>
      <c r="B26" s="8"/>
      <c r="C26" s="8" t="s">
        <v>26</v>
      </c>
      <c r="D26" s="8"/>
      <c r="E26" s="8"/>
      <c r="F26" s="20">
        <f>'[2]Consol BS working'!O26</f>
        <v>21656878.060000002</v>
      </c>
      <c r="G26" s="9"/>
      <c r="H26" s="21" t="s">
        <v>8</v>
      </c>
    </row>
    <row r="27" spans="1:8" ht="15">
      <c r="A27" s="8"/>
      <c r="B27" s="8"/>
      <c r="C27" s="8" t="s">
        <v>27</v>
      </c>
      <c r="D27" s="8"/>
      <c r="E27" s="8"/>
      <c r="F27" s="20">
        <f>'[2]Consol BS working'!O27</f>
        <v>8361928.829999999</v>
      </c>
      <c r="G27" s="9"/>
      <c r="H27" s="21" t="s">
        <v>8</v>
      </c>
    </row>
    <row r="28" spans="1:8" ht="15">
      <c r="A28" s="8"/>
      <c r="B28" s="8"/>
      <c r="C28" s="8" t="s">
        <v>28</v>
      </c>
      <c r="D28" s="8"/>
      <c r="E28" s="8"/>
      <c r="F28" s="20">
        <f>'[2]Consol BS working'!O28</f>
        <v>12562330</v>
      </c>
      <c r="G28" s="9"/>
      <c r="H28" s="21" t="s">
        <v>8</v>
      </c>
    </row>
    <row r="29" spans="1:8" ht="15">
      <c r="A29" s="8"/>
      <c r="B29" s="8"/>
      <c r="C29" s="8" t="s">
        <v>29</v>
      </c>
      <c r="D29" s="8"/>
      <c r="E29" s="8"/>
      <c r="F29" s="22">
        <v>0</v>
      </c>
      <c r="G29" s="9"/>
      <c r="H29" s="21" t="s">
        <v>8</v>
      </c>
    </row>
    <row r="30" spans="1:8" ht="15">
      <c r="A30" s="8"/>
      <c r="B30" s="8"/>
      <c r="C30" s="8" t="s">
        <v>30</v>
      </c>
      <c r="D30" s="8"/>
      <c r="E30" s="8"/>
      <c r="F30" s="20">
        <f>'[2]Consol BS working'!O30</f>
        <v>78983.49</v>
      </c>
      <c r="G30" s="9"/>
      <c r="H30" s="21" t="s">
        <v>8</v>
      </c>
    </row>
    <row r="31" spans="1:8" ht="15">
      <c r="A31" s="8"/>
      <c r="B31" s="8"/>
      <c r="C31" s="8" t="s">
        <v>31</v>
      </c>
      <c r="D31" s="8"/>
      <c r="E31" s="8"/>
      <c r="F31" s="20">
        <f>'[2]Consol BS working'!$M$31</f>
        <v>3677789.2600000002</v>
      </c>
      <c r="G31" s="9"/>
      <c r="H31" s="21" t="s">
        <v>8</v>
      </c>
    </row>
    <row r="32" spans="1:8" ht="15">
      <c r="A32" s="8"/>
      <c r="B32" s="8"/>
      <c r="C32" s="8" t="s">
        <v>32</v>
      </c>
      <c r="D32" s="8"/>
      <c r="E32" s="8"/>
      <c r="F32" s="20">
        <f>'[2]Consol BS working'!$O$33</f>
        <v>0</v>
      </c>
      <c r="G32" s="9"/>
      <c r="H32" s="21"/>
    </row>
    <row r="33" spans="1:8" ht="15">
      <c r="A33" s="8"/>
      <c r="B33" s="8"/>
      <c r="C33" s="8"/>
      <c r="D33" s="8"/>
      <c r="E33" s="8"/>
      <c r="F33" s="23">
        <f>SUM(F25:F32)</f>
        <v>55790673.830000006</v>
      </c>
      <c r="G33" s="9"/>
      <c r="H33" s="24" t="s">
        <v>8</v>
      </c>
    </row>
    <row r="34" spans="1:8" ht="15">
      <c r="A34" s="15" t="s">
        <v>33</v>
      </c>
      <c r="B34" s="8" t="s">
        <v>34</v>
      </c>
      <c r="C34" s="8"/>
      <c r="D34" s="8"/>
      <c r="E34" s="8"/>
      <c r="F34" s="20"/>
      <c r="G34" s="9"/>
      <c r="H34" s="25"/>
    </row>
    <row r="35" spans="1:8" ht="15">
      <c r="A35" s="8"/>
      <c r="B35" s="8"/>
      <c r="C35" s="8" t="s">
        <v>35</v>
      </c>
      <c r="D35" s="8"/>
      <c r="E35" s="8"/>
      <c r="F35" s="20">
        <f>'[2]Consol BS working'!O40</f>
        <v>3184914.8200000003</v>
      </c>
      <c r="G35" s="9"/>
      <c r="H35" s="21" t="s">
        <v>8</v>
      </c>
    </row>
    <row r="36" spans="1:8" ht="15">
      <c r="A36" s="8"/>
      <c r="B36" s="8"/>
      <c r="C36" s="8" t="s">
        <v>36</v>
      </c>
      <c r="D36" s="8"/>
      <c r="E36" s="8"/>
      <c r="F36" s="20">
        <f>'[2]Consol BS working'!M41</f>
        <v>2366775.7</v>
      </c>
      <c r="G36" s="9"/>
      <c r="H36" s="21" t="s">
        <v>8</v>
      </c>
    </row>
    <row r="37" spans="1:8" ht="15">
      <c r="A37" s="8"/>
      <c r="B37" s="8"/>
      <c r="C37" s="8" t="s">
        <v>37</v>
      </c>
      <c r="D37" s="8"/>
      <c r="E37" s="8"/>
      <c r="F37" s="20">
        <f>'[2]Consol BS working'!M42</f>
        <v>23530031.65</v>
      </c>
      <c r="G37" s="9"/>
      <c r="H37" s="21" t="s">
        <v>8</v>
      </c>
    </row>
    <row r="38" spans="1:8" ht="15">
      <c r="A38" s="8"/>
      <c r="B38" s="8"/>
      <c r="C38" s="8" t="s">
        <v>38</v>
      </c>
      <c r="D38" s="8"/>
      <c r="E38" s="8"/>
      <c r="F38" s="20">
        <f>'[2]Consol BS working'!O43</f>
        <v>691524.96</v>
      </c>
      <c r="G38" s="9"/>
      <c r="H38" s="21" t="s">
        <v>8</v>
      </c>
    </row>
    <row r="39" spans="1:8" ht="15">
      <c r="A39" s="8"/>
      <c r="B39" s="8"/>
      <c r="C39" s="8" t="s">
        <v>39</v>
      </c>
      <c r="D39" s="8"/>
      <c r="E39" s="8"/>
      <c r="F39" s="20">
        <f>'[2]Consol BS working'!O44</f>
        <v>375537.91</v>
      </c>
      <c r="G39" s="9"/>
      <c r="H39" s="21" t="s">
        <v>8</v>
      </c>
    </row>
    <row r="40" spans="1:8" ht="15">
      <c r="A40" s="8"/>
      <c r="B40" s="8"/>
      <c r="C40" s="8" t="s">
        <v>40</v>
      </c>
      <c r="D40" s="8"/>
      <c r="E40" s="8"/>
      <c r="F40" s="20">
        <f>'[2]Consol BS working'!O45</f>
        <v>6424639.18</v>
      </c>
      <c r="G40" s="9"/>
      <c r="H40" s="21" t="s">
        <v>8</v>
      </c>
    </row>
    <row r="41" spans="1:8" ht="15">
      <c r="A41" s="8"/>
      <c r="B41" s="8"/>
      <c r="C41" s="8" t="s">
        <v>41</v>
      </c>
      <c r="D41" s="8"/>
      <c r="E41" s="8"/>
      <c r="F41" s="22">
        <f>'[2]Consol BS working'!O46</f>
        <v>0</v>
      </c>
      <c r="G41" s="9"/>
      <c r="H41" s="21" t="s">
        <v>8</v>
      </c>
    </row>
    <row r="42" spans="1:8" ht="15">
      <c r="A42" s="8"/>
      <c r="B42" s="8"/>
      <c r="C42" s="8"/>
      <c r="D42" s="8"/>
      <c r="E42" s="8"/>
      <c r="F42" s="23">
        <f>SUM(F35:F41)</f>
        <v>36573424.22</v>
      </c>
      <c r="G42" s="9"/>
      <c r="H42" s="24" t="s">
        <v>8</v>
      </c>
    </row>
    <row r="43" spans="1:8" ht="8.25" customHeight="1" thickBot="1">
      <c r="A43" s="8"/>
      <c r="B43" s="8"/>
      <c r="C43" s="8"/>
      <c r="D43" s="8"/>
      <c r="E43" s="8"/>
      <c r="F43" s="26"/>
      <c r="G43" s="9"/>
      <c r="H43" s="27"/>
    </row>
    <row r="44" spans="1:8" ht="3" customHeight="1">
      <c r="A44" s="8"/>
      <c r="B44" s="8"/>
      <c r="C44" s="8"/>
      <c r="D44" s="8"/>
      <c r="E44" s="8"/>
      <c r="F44" s="16"/>
      <c r="G44" s="9"/>
      <c r="H44" s="10"/>
    </row>
    <row r="45" spans="1:8" ht="15">
      <c r="A45" s="15" t="s">
        <v>42</v>
      </c>
      <c r="B45" s="8" t="s">
        <v>43</v>
      </c>
      <c r="C45" s="8"/>
      <c r="D45" s="8"/>
      <c r="E45" s="8"/>
      <c r="F45" s="16">
        <f>SUM(F33-F42)</f>
        <v>19217249.610000007</v>
      </c>
      <c r="G45" s="9"/>
      <c r="H45" s="17" t="s">
        <v>8</v>
      </c>
    </row>
    <row r="46" spans="1:8" ht="3.75" customHeight="1">
      <c r="A46" s="15"/>
      <c r="B46" s="8"/>
      <c r="C46" s="8"/>
      <c r="D46" s="8"/>
      <c r="E46" s="8"/>
      <c r="F46" s="16"/>
      <c r="G46" s="9"/>
      <c r="H46" s="10"/>
    </row>
    <row r="47" spans="1:8" ht="15.75" thickBot="1">
      <c r="A47" s="15"/>
      <c r="B47" s="8"/>
      <c r="C47" s="8"/>
      <c r="D47" s="8"/>
      <c r="E47" s="8"/>
      <c r="F47" s="28">
        <f>SUM(F15+F17+F45+F22+F18)</f>
        <v>79986898.61000001</v>
      </c>
      <c r="G47" s="9"/>
      <c r="H47" s="29" t="s">
        <v>8</v>
      </c>
    </row>
    <row r="48" spans="1:8" ht="15">
      <c r="A48" s="15" t="s">
        <v>44</v>
      </c>
      <c r="B48" s="8" t="s">
        <v>45</v>
      </c>
      <c r="C48" s="8"/>
      <c r="D48" s="8"/>
      <c r="E48" s="8"/>
      <c r="F48" s="16"/>
      <c r="G48" s="9"/>
      <c r="H48" s="10"/>
    </row>
    <row r="49" spans="1:8" ht="15">
      <c r="A49" s="8"/>
      <c r="B49" s="8" t="s">
        <v>46</v>
      </c>
      <c r="C49" s="8"/>
      <c r="D49" s="8"/>
      <c r="E49" s="8"/>
      <c r="F49" s="16">
        <f>'[2]Consol BS working'!$O$55</f>
        <v>42500000</v>
      </c>
      <c r="G49" s="9"/>
      <c r="H49" s="17" t="s">
        <v>8</v>
      </c>
    </row>
    <row r="50" spans="1:8" ht="15">
      <c r="A50" s="8"/>
      <c r="B50" s="8"/>
      <c r="C50" s="8" t="s">
        <v>47</v>
      </c>
      <c r="D50" s="8"/>
      <c r="E50" s="8"/>
      <c r="F50" s="16">
        <f>'[2]Consol BS working'!$O$60</f>
        <v>15279422.5</v>
      </c>
      <c r="G50" s="9"/>
      <c r="H50" s="17" t="s">
        <v>8</v>
      </c>
    </row>
    <row r="51" spans="1:8" ht="15">
      <c r="A51" s="8"/>
      <c r="B51" s="8"/>
      <c r="C51" s="8" t="s">
        <v>48</v>
      </c>
      <c r="D51" s="8"/>
      <c r="E51" s="8"/>
      <c r="F51" s="30">
        <v>0</v>
      </c>
      <c r="G51" s="9"/>
      <c r="H51" s="17" t="s">
        <v>8</v>
      </c>
    </row>
    <row r="52" spans="1:8" ht="15">
      <c r="A52" s="8"/>
      <c r="B52" s="8"/>
      <c r="C52" s="8" t="s">
        <v>49</v>
      </c>
      <c r="D52" s="8"/>
      <c r="E52" s="8"/>
      <c r="F52" s="30">
        <v>0</v>
      </c>
      <c r="G52" s="9"/>
      <c r="H52" s="17" t="s">
        <v>8</v>
      </c>
    </row>
    <row r="53" spans="1:8" ht="15">
      <c r="A53" s="8"/>
      <c r="B53" s="8"/>
      <c r="C53" s="8" t="s">
        <v>50</v>
      </c>
      <c r="D53" s="8"/>
      <c r="E53" s="8"/>
      <c r="F53" s="30">
        <v>0</v>
      </c>
      <c r="G53" s="9"/>
      <c r="H53" s="17" t="s">
        <v>8</v>
      </c>
    </row>
    <row r="54" spans="1:8" ht="15">
      <c r="A54" s="8"/>
      <c r="B54" s="8"/>
      <c r="C54" s="8" t="s">
        <v>51</v>
      </c>
      <c r="D54" s="8"/>
      <c r="E54" s="8"/>
      <c r="F54" s="16">
        <f>'[2]Consol BS working'!$O$68</f>
        <v>5619714.449999999</v>
      </c>
      <c r="G54" s="9"/>
      <c r="H54" s="17" t="s">
        <v>8</v>
      </c>
    </row>
    <row r="55" spans="1:8" ht="15">
      <c r="A55" s="8"/>
      <c r="B55" s="8"/>
      <c r="C55" s="8" t="s">
        <v>52</v>
      </c>
      <c r="D55" s="8"/>
      <c r="E55" s="8"/>
      <c r="F55" s="16">
        <f>'[2]Consol BS working'!$M$63</f>
        <v>5232924</v>
      </c>
      <c r="G55" s="9"/>
      <c r="H55" s="17" t="s">
        <v>8</v>
      </c>
    </row>
    <row r="56" spans="1:8" ht="3" customHeight="1">
      <c r="A56" s="8"/>
      <c r="B56" s="8"/>
      <c r="C56" s="8"/>
      <c r="D56" s="8"/>
      <c r="E56" s="8"/>
      <c r="F56" s="31"/>
      <c r="G56" s="9"/>
      <c r="H56" s="32"/>
    </row>
    <row r="57" spans="1:8" ht="4.5" customHeight="1">
      <c r="A57" s="8"/>
      <c r="B57" s="8"/>
      <c r="C57" s="8"/>
      <c r="D57" s="8"/>
      <c r="E57" s="8"/>
      <c r="F57" s="16"/>
      <c r="G57" s="9"/>
      <c r="H57" s="10"/>
    </row>
    <row r="58" spans="1:8" ht="15">
      <c r="A58" s="8"/>
      <c r="B58" s="8"/>
      <c r="C58" s="8"/>
      <c r="D58" s="8"/>
      <c r="E58" s="8"/>
      <c r="F58" s="16">
        <f>SUM(F49:F57)</f>
        <v>68632060.95</v>
      </c>
      <c r="G58" s="9"/>
      <c r="H58" s="17" t="s">
        <v>8</v>
      </c>
    </row>
    <row r="59" spans="1:8" ht="15">
      <c r="A59" s="15" t="s">
        <v>53</v>
      </c>
      <c r="B59" s="8" t="s">
        <v>54</v>
      </c>
      <c r="C59" s="8"/>
      <c r="D59" s="8"/>
      <c r="E59" s="8"/>
      <c r="F59" s="30">
        <v>0</v>
      </c>
      <c r="G59" s="9"/>
      <c r="H59" s="17" t="s">
        <v>8</v>
      </c>
    </row>
    <row r="60" spans="1:8" ht="15">
      <c r="A60" s="15" t="s">
        <v>55</v>
      </c>
      <c r="B60" s="8" t="s">
        <v>56</v>
      </c>
      <c r="C60" s="8"/>
      <c r="D60" s="8"/>
      <c r="E60" s="8"/>
      <c r="F60" s="16">
        <f>'[2]Consol BS working'!$O$83</f>
        <v>7395123.87</v>
      </c>
      <c r="G60" s="9"/>
      <c r="H60" s="17" t="s">
        <v>8</v>
      </c>
    </row>
    <row r="61" spans="1:8" ht="15">
      <c r="A61" s="15" t="s">
        <v>57</v>
      </c>
      <c r="B61" s="8" t="s">
        <v>58</v>
      </c>
      <c r="C61" s="8"/>
      <c r="D61" s="8"/>
      <c r="E61" s="8"/>
      <c r="F61" s="16"/>
      <c r="G61" s="9"/>
      <c r="H61" s="10"/>
    </row>
    <row r="62" spans="1:8" ht="15">
      <c r="A62" s="15"/>
      <c r="B62" s="8"/>
      <c r="C62" s="8" t="s">
        <v>38</v>
      </c>
      <c r="D62" s="8"/>
      <c r="E62" s="8"/>
      <c r="F62" s="16">
        <f>'[2]Consol BS working'!$O$86</f>
        <v>1609713.64</v>
      </c>
      <c r="G62" s="9"/>
      <c r="H62" s="17" t="s">
        <v>8</v>
      </c>
    </row>
    <row r="63" spans="1:8" ht="15">
      <c r="A63" s="15"/>
      <c r="B63" s="8"/>
      <c r="C63" s="8" t="s">
        <v>39</v>
      </c>
      <c r="D63" s="8"/>
      <c r="E63" s="8"/>
      <c r="F63" s="30">
        <v>0</v>
      </c>
      <c r="G63" s="9"/>
      <c r="H63" s="17" t="s">
        <v>8</v>
      </c>
    </row>
    <row r="64" spans="1:8" ht="4.5" customHeight="1">
      <c r="A64" s="15"/>
      <c r="B64" s="8"/>
      <c r="C64" s="8"/>
      <c r="D64" s="8"/>
      <c r="E64" s="8"/>
      <c r="F64" s="16"/>
      <c r="G64" s="9"/>
      <c r="H64" s="10"/>
    </row>
    <row r="65" spans="1:8" ht="15">
      <c r="A65" s="15" t="s">
        <v>59</v>
      </c>
      <c r="B65" s="8" t="s">
        <v>60</v>
      </c>
      <c r="C65" s="8"/>
      <c r="D65" s="8"/>
      <c r="E65" s="8"/>
      <c r="F65" s="16">
        <f>'[2]Consol BS working'!$O$89</f>
        <v>2350000</v>
      </c>
      <c r="G65" s="9"/>
      <c r="H65" s="17" t="s">
        <v>8</v>
      </c>
    </row>
    <row r="66" spans="1:8" ht="6.75" customHeight="1">
      <c r="A66" s="15"/>
      <c r="B66" s="8"/>
      <c r="C66" s="8"/>
      <c r="D66" s="8"/>
      <c r="E66" s="8"/>
      <c r="F66" s="16"/>
      <c r="G66" s="9"/>
      <c r="H66" s="10"/>
    </row>
    <row r="67" spans="1:8" ht="15.75" thickBot="1">
      <c r="A67" s="15"/>
      <c r="B67" s="8"/>
      <c r="C67" s="8"/>
      <c r="D67" s="8"/>
      <c r="E67" s="8"/>
      <c r="F67" s="28">
        <f>SUM(F58:F66)</f>
        <v>79986898.46000001</v>
      </c>
      <c r="G67" s="9"/>
      <c r="H67" s="29" t="s">
        <v>8</v>
      </c>
    </row>
    <row r="68" spans="1:8" ht="4.5" customHeight="1">
      <c r="A68" s="8"/>
      <c r="B68" s="8"/>
      <c r="C68" s="8"/>
      <c r="D68" s="8"/>
      <c r="E68" s="8"/>
      <c r="F68" s="9"/>
      <c r="G68" s="9"/>
      <c r="H68" s="10"/>
    </row>
    <row r="69" spans="1:8" ht="15">
      <c r="A69" s="15" t="s">
        <v>61</v>
      </c>
      <c r="B69" s="8" t="s">
        <v>62</v>
      </c>
      <c r="C69" s="8"/>
      <c r="D69" s="8"/>
      <c r="E69" s="8"/>
      <c r="F69" s="30">
        <f>SUM(F58-F22)/85000000</f>
        <v>0.79289052</v>
      </c>
      <c r="G69" s="9"/>
      <c r="H69" s="17" t="s">
        <v>8</v>
      </c>
    </row>
    <row r="71" ht="15.75">
      <c r="A71" s="6" t="s">
        <v>63</v>
      </c>
    </row>
  </sheetData>
  <printOptions/>
  <pageMargins left="0.58" right="0.75" top="0.23" bottom="0" header="0.5" footer="0.19"/>
  <pageSetup horizontalDpi="600" verticalDpi="600" orientation="portrait" paperSize="9" scale="95" r:id="rId3"/>
  <legacyDrawing r:id="rId2"/>
  <oleObjects>
    <oleObject progId="PBrush" shapeId="12842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MAXLAND</dc:creator>
  <cp:keywords/>
  <dc:description/>
  <cp:lastModifiedBy>user</cp:lastModifiedBy>
  <cp:lastPrinted>2002-05-24T09:45:12Z</cp:lastPrinted>
  <dcterms:created xsi:type="dcterms:W3CDTF">2002-05-07T05:57:35Z</dcterms:created>
  <dcterms:modified xsi:type="dcterms:W3CDTF">2002-05-09T02:17:48Z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